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. HĐND\HĐND XÃ KHOEN ON\NHIỆM KỲ 2026-2031\KỲ HỌP THỨ HAI\DỰ THẢO\2. PA điều chỉnh bổ sung DVMTR năm 2025 trình HĐND\"/>
    </mc:Choice>
  </mc:AlternateContent>
  <xr:revisionPtr revIDLastSave="0" documentId="13_ncr:1_{ECD839B7-ED41-4467-83CF-179E8806A4D5}" xr6:coauthVersionLast="47" xr6:coauthVersionMax="47" xr10:uidLastSave="{00000000-0000-0000-0000-000000000000}"/>
  <bookViews>
    <workbookView xWindow="-120" yWindow="-16320" windowWidth="29040" windowHeight="15720" xr2:uid="{9C4AA440-0CCE-4895-8419-6E5E7ABCFDBA}"/>
  </bookViews>
  <sheets>
    <sheet name="Phu biểu 02 PA sử dụng tiề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G10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8" i="1"/>
  <c r="H8" i="1" l="1"/>
  <c r="H7" i="1"/>
  <c r="D7" i="1"/>
  <c r="C7" i="1"/>
  <c r="H9" i="1" l="1"/>
  <c r="H10" i="1"/>
  <c r="H11" i="1"/>
  <c r="H12" i="1"/>
  <c r="H13" i="1"/>
  <c r="H14" i="1"/>
  <c r="H15" i="1"/>
  <c r="H16" i="1"/>
  <c r="H17" i="1"/>
  <c r="H22" i="1"/>
  <c r="H23" i="1"/>
  <c r="H24" i="1"/>
  <c r="H25" i="1"/>
  <c r="H26" i="1"/>
  <c r="H27" i="1"/>
  <c r="H28" i="1"/>
  <c r="H29" i="1"/>
  <c r="H18" i="1"/>
  <c r="H19" i="1"/>
  <c r="H20" i="1"/>
  <c r="H21" i="1"/>
  <c r="H30" i="1" l="1"/>
  <c r="G30" i="1" l="1"/>
  <c r="I30" i="1" s="1"/>
</calcChain>
</file>

<file path=xl/sharedStrings.xml><?xml version="1.0" encoding="utf-8"?>
<sst xmlns="http://schemas.openxmlformats.org/spreadsheetml/2006/main" count="36" uniqueCount="36">
  <si>
    <t>Phụ biểu số 02</t>
  </si>
  <si>
    <t>TT</t>
  </si>
  <si>
    <t>Bên nhận hợp đồng</t>
  </si>
  <si>
    <t>Diện tích (ha)</t>
  </si>
  <si>
    <t>Số tiền chi trả cho các hộ hợp đồng bảo vệ rừng (đồng)</t>
  </si>
  <si>
    <t xml:space="preserve">Diện tích cung ứng DVMTR </t>
  </si>
  <si>
    <t>Diện tích quy đổi theo hệ số K</t>
  </si>
  <si>
    <t>Tổng cộng</t>
  </si>
  <si>
    <t>Bản Chế Hạng</t>
  </si>
  <si>
    <t>Bản Củng</t>
  </si>
  <si>
    <t>Bản Đốc</t>
  </si>
  <si>
    <t>Bản Gia</t>
  </si>
  <si>
    <t>Bản Hua Đán</t>
  </si>
  <si>
    <t>Bản Khem</t>
  </si>
  <si>
    <t>Bản Mè</t>
  </si>
  <si>
    <t>Bản Mở</t>
  </si>
  <si>
    <t>Bản Mùi 1</t>
  </si>
  <si>
    <t>Bản Mùi 2</t>
  </si>
  <si>
    <t>Bản Mỳ</t>
  </si>
  <si>
    <t>Bản Nam</t>
  </si>
  <si>
    <t>Bản Noong Quang</t>
  </si>
  <si>
    <t>Bản On</t>
  </si>
  <si>
    <t>Bản On 1</t>
  </si>
  <si>
    <t>Bản Sàng</t>
  </si>
  <si>
    <t>Bản Tà Lồm</t>
  </si>
  <si>
    <t>Bản Co Cài</t>
  </si>
  <si>
    <t>Bản Hua Mỳ</t>
  </si>
  <si>
    <t>Bản Huổi Cầy</t>
  </si>
  <si>
    <t>Bản  Noong Quài</t>
  </si>
  <si>
    <t>Bản Hỳ và  Ten Co Mư</t>
  </si>
  <si>
    <t>Tổng tiền TB Quỹ</t>
  </si>
  <si>
    <t>Tiên chi phí 2024 chuyển sang</t>
  </si>
  <si>
    <t>Tổng chi phí quản lý</t>
  </si>
  <si>
    <t>Chi cho Bản nhận khoán</t>
  </si>
  <si>
    <t>BIỂU CHI TIỀN DVMTR NĂM 2025 CHO BÊN NHẬN HỢP ĐỒNG BẢO VỆ RỪNG</t>
  </si>
  <si>
    <t xml:space="preserve">(Kèm theo Nghị quyết số 13/NQ-HĐND ngày 28/5/2026 của HĐND xã Khoen 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</si>
</sst>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0"/>
    <numFmt numFmtId="166" formatCode="_(* #,##0_);_(* \(#,##0\);_(* &quot;-&quot;??_);_(@_)"/>
    <numFmt numFmtId="167" formatCode="_(* #,##0.0_);_(* \(#,##0.0\);_(* &quot;-&quot;??_);_(@_)"/>
  </numFmts>
  <fonts count="12" x14ac:knownFonts="1">
    <font>
      <sz val="11"/>
      <color theme="1"/>
      <name val="Arial"/>
      <family val="2"/>
      <scheme val="minor"/>
    </font>
    <font>
      <sz val="12"/>
      <color indexed="8"/>
      <name val="Times New Roman"/>
      <family val="1"/>
    </font>
    <font>
      <sz val="11"/>
      <color theme="1"/>
      <name val="Arial"/>
      <family val="2"/>
      <scheme val="minor"/>
    </font>
    <font>
      <sz val="12"/>
      <color rgb="FFFF0000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166" fontId="3" fillId="0" borderId="0" xfId="1" applyNumberFormat="1" applyFont="1" applyAlignment="1">
      <alignment horizontal="left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3" fontId="9" fillId="0" borderId="1" xfId="0" quotePrefix="1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" fontId="9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 vertical="center"/>
    </xf>
    <xf numFmtId="167" fontId="9" fillId="0" borderId="0" xfId="1" applyNumberFormat="1" applyFont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3" fontId="10" fillId="0" borderId="1" xfId="0" applyNumberFormat="1" applyFont="1" applyBorder="1"/>
    <xf numFmtId="3" fontId="10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3" fontId="11" fillId="0" borderId="0" xfId="0" applyNumberFormat="1" applyFont="1"/>
    <xf numFmtId="165" fontId="11" fillId="0" borderId="0" xfId="0" applyNumberFormat="1" applyFont="1"/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067B-746B-46CE-ADCF-F22A04E7D7AD}">
  <sheetPr>
    <pageSetUpPr fitToPage="1"/>
  </sheetPr>
  <dimension ref="A1:I30"/>
  <sheetViews>
    <sheetView tabSelected="1" zoomScaleNormal="100" workbookViewId="0">
      <selection activeCell="M16" sqref="M16"/>
    </sheetView>
  </sheetViews>
  <sheetFormatPr defaultRowHeight="15" x14ac:dyDescent="0.25"/>
  <cols>
    <col min="1" max="1" width="5.5" style="46" customWidth="1"/>
    <col min="2" max="2" width="26.296875" style="47" customWidth="1"/>
    <col min="3" max="4" width="16.19921875" style="48" customWidth="1"/>
    <col min="5" max="5" width="16.19921875" style="46" customWidth="1"/>
    <col min="6" max="6" width="28.8984375" style="46" hidden="1" customWidth="1"/>
    <col min="7" max="7" width="22.59765625" style="46" hidden="1" customWidth="1"/>
    <col min="8" max="8" width="18.296875" style="46" hidden="1" customWidth="1"/>
    <col min="9" max="9" width="22" style="46" hidden="1" customWidth="1"/>
    <col min="10" max="11" width="0" style="46" hidden="1" customWidth="1"/>
    <col min="12" max="12" width="8.796875" style="46"/>
    <col min="13" max="14" width="7.8984375" style="46" customWidth="1"/>
    <col min="15" max="15" width="8.09765625" style="46" customWidth="1"/>
    <col min="16" max="16" width="4.09765625" style="46" customWidth="1"/>
    <col min="17" max="16384" width="8.796875" style="46"/>
  </cols>
  <sheetData>
    <row r="1" spans="1:9" s="1" customFormat="1" ht="16.2" x14ac:dyDescent="0.3">
      <c r="A1" s="7" t="s">
        <v>0</v>
      </c>
      <c r="B1" s="7"/>
      <c r="C1" s="7"/>
      <c r="D1" s="7"/>
      <c r="E1" s="7"/>
      <c r="F1" s="8"/>
    </row>
    <row r="2" spans="1:9" s="1" customFormat="1" ht="15.6" x14ac:dyDescent="0.3">
      <c r="A2" s="9" t="s">
        <v>34</v>
      </c>
      <c r="B2" s="9"/>
      <c r="C2" s="9"/>
      <c r="D2" s="9"/>
      <c r="E2" s="9"/>
      <c r="F2" s="10"/>
    </row>
    <row r="3" spans="1:9" s="13" customFormat="1" ht="15.6" x14ac:dyDescent="0.3">
      <c r="A3" s="11" t="s">
        <v>35</v>
      </c>
      <c r="B3" s="11"/>
      <c r="C3" s="11"/>
      <c r="D3" s="11"/>
      <c r="E3" s="11"/>
      <c r="F3" s="12"/>
    </row>
    <row r="4" spans="1:9" s="18" customFormat="1" ht="15.6" x14ac:dyDescent="0.3">
      <c r="A4" s="14"/>
      <c r="B4" s="15"/>
      <c r="C4" s="16"/>
      <c r="D4" s="16"/>
      <c r="E4" s="17"/>
      <c r="F4" s="17"/>
      <c r="G4" s="5" t="s">
        <v>30</v>
      </c>
      <c r="H4" s="6">
        <v>4871139201</v>
      </c>
    </row>
    <row r="5" spans="1:9" s="21" customFormat="1" ht="25.2" customHeight="1" x14ac:dyDescent="0.3">
      <c r="A5" s="19" t="s">
        <v>1</v>
      </c>
      <c r="B5" s="19" t="s">
        <v>2</v>
      </c>
      <c r="C5" s="19" t="s">
        <v>3</v>
      </c>
      <c r="D5" s="19"/>
      <c r="E5" s="19" t="s">
        <v>4</v>
      </c>
      <c r="F5" s="20"/>
      <c r="G5" s="5" t="s">
        <v>31</v>
      </c>
      <c r="H5" s="6">
        <v>28100000</v>
      </c>
    </row>
    <row r="6" spans="1:9" s="24" customFormat="1" ht="46.8" x14ac:dyDescent="0.25">
      <c r="A6" s="19"/>
      <c r="B6" s="19"/>
      <c r="C6" s="22" t="s">
        <v>5</v>
      </c>
      <c r="D6" s="22" t="s">
        <v>6</v>
      </c>
      <c r="E6" s="19"/>
      <c r="F6" s="20"/>
      <c r="G6" s="2" t="s">
        <v>32</v>
      </c>
      <c r="H6" s="3">
        <v>137152000</v>
      </c>
      <c r="I6" s="23"/>
    </row>
    <row r="7" spans="1:9" s="24" customFormat="1" ht="22.2" customHeight="1" x14ac:dyDescent="0.25">
      <c r="A7" s="25" t="s">
        <v>7</v>
      </c>
      <c r="B7" s="25"/>
      <c r="C7" s="26">
        <f>SUM(C8:C29)</f>
        <v>4443.3099999999995</v>
      </c>
      <c r="D7" s="26">
        <f>SUM(D8:D29)</f>
        <v>3622.1699999999996</v>
      </c>
      <c r="E7" s="27">
        <f>SUM(E8:E29)</f>
        <v>4762087201</v>
      </c>
      <c r="F7" s="28"/>
      <c r="G7" s="2" t="s">
        <v>33</v>
      </c>
      <c r="H7" s="4">
        <f>H4+H5-H6</f>
        <v>4762087201</v>
      </c>
      <c r="I7" s="29"/>
    </row>
    <row r="8" spans="1:9" s="24" customFormat="1" ht="22.2" customHeight="1" x14ac:dyDescent="0.3">
      <c r="A8" s="30">
        <v>1</v>
      </c>
      <c r="B8" s="31" t="s">
        <v>8</v>
      </c>
      <c r="C8" s="32">
        <v>173.37999999999994</v>
      </c>
      <c r="D8" s="33">
        <v>142.59000000000003</v>
      </c>
      <c r="E8" s="34">
        <v>178758702</v>
      </c>
      <c r="F8" s="35">
        <v>182852284</v>
      </c>
      <c r="G8" s="36">
        <f>ROUND(F8*2.23873709%,0)</f>
        <v>4093582</v>
      </c>
      <c r="H8" s="36">
        <f>F8-G8</f>
        <v>178758702</v>
      </c>
      <c r="I8" s="37">
        <f>F8*2.23873709%</f>
        <v>4093581.9018201353</v>
      </c>
    </row>
    <row r="9" spans="1:9" s="39" customFormat="1" ht="22.2" customHeight="1" x14ac:dyDescent="0.3">
      <c r="A9" s="38">
        <v>2</v>
      </c>
      <c r="B9" s="31" t="s">
        <v>9</v>
      </c>
      <c r="C9" s="32">
        <v>667.79000000000019</v>
      </c>
      <c r="D9" s="33">
        <v>545.69999999999993</v>
      </c>
      <c r="E9" s="34">
        <v>684119672</v>
      </c>
      <c r="F9" s="35">
        <v>699786041</v>
      </c>
      <c r="G9" s="36">
        <f>ROUND(F9*2.23873709%,0)-1</f>
        <v>15666369</v>
      </c>
      <c r="H9" s="36">
        <f t="shared" ref="H9:H29" si="0">F9-G9</f>
        <v>684119672</v>
      </c>
      <c r="I9" s="37">
        <f t="shared" ref="I9:I29" si="1">F9*2.23873709%</f>
        <v>15666369.650509605</v>
      </c>
    </row>
    <row r="10" spans="1:9" s="39" customFormat="1" ht="22.2" customHeight="1" x14ac:dyDescent="0.3">
      <c r="A10" s="30">
        <v>3</v>
      </c>
      <c r="B10" s="31" t="s">
        <v>10</v>
      </c>
      <c r="C10" s="40">
        <v>34.409999999999997</v>
      </c>
      <c r="D10" s="33">
        <v>28.099999999999994</v>
      </c>
      <c r="E10" s="34">
        <v>34317077</v>
      </c>
      <c r="F10" s="35">
        <v>35102939</v>
      </c>
      <c r="G10" s="36">
        <f>ROUND(F10*2.23873709%,0)-1</f>
        <v>785862</v>
      </c>
      <c r="H10" s="36">
        <f t="shared" si="0"/>
        <v>34317077</v>
      </c>
      <c r="I10" s="37">
        <f t="shared" si="1"/>
        <v>785862.51507307508</v>
      </c>
    </row>
    <row r="11" spans="1:9" s="39" customFormat="1" ht="22.2" customHeight="1" x14ac:dyDescent="0.3">
      <c r="A11" s="38">
        <v>4</v>
      </c>
      <c r="B11" s="31" t="s">
        <v>11</v>
      </c>
      <c r="C11" s="32">
        <v>463.46</v>
      </c>
      <c r="D11" s="33">
        <v>375.36999999999995</v>
      </c>
      <c r="E11" s="34">
        <v>470584569</v>
      </c>
      <c r="F11" s="35">
        <v>481360976</v>
      </c>
      <c r="G11" s="36">
        <f t="shared" ref="G11:G29" si="2">ROUND(F11*2.23873709%,0)</f>
        <v>10776407</v>
      </c>
      <c r="H11" s="36">
        <f t="shared" si="0"/>
        <v>470584569</v>
      </c>
      <c r="I11" s="37">
        <f t="shared" si="1"/>
        <v>10776406.706497997</v>
      </c>
    </row>
    <row r="12" spans="1:9" s="39" customFormat="1" ht="22.2" customHeight="1" x14ac:dyDescent="0.3">
      <c r="A12" s="30">
        <v>5</v>
      </c>
      <c r="B12" s="31" t="s">
        <v>12</v>
      </c>
      <c r="C12" s="32">
        <v>73.64</v>
      </c>
      <c r="D12" s="33">
        <v>60.07</v>
      </c>
      <c r="E12" s="34">
        <v>119784769</v>
      </c>
      <c r="F12" s="35">
        <v>122527845</v>
      </c>
      <c r="G12" s="36">
        <f t="shared" si="2"/>
        <v>2743076</v>
      </c>
      <c r="H12" s="36">
        <f t="shared" si="0"/>
        <v>119784769</v>
      </c>
      <c r="I12" s="37">
        <f t="shared" si="1"/>
        <v>2743076.3115927102</v>
      </c>
    </row>
    <row r="13" spans="1:9" s="39" customFormat="1" ht="22.2" customHeight="1" x14ac:dyDescent="0.3">
      <c r="A13" s="38">
        <v>6</v>
      </c>
      <c r="B13" s="31" t="s">
        <v>13</v>
      </c>
      <c r="C13" s="32">
        <v>252.63999999999996</v>
      </c>
      <c r="D13" s="33">
        <v>204.91</v>
      </c>
      <c r="E13" s="34">
        <v>256886495</v>
      </c>
      <c r="F13" s="35">
        <v>262769207</v>
      </c>
      <c r="G13" s="36">
        <f t="shared" si="2"/>
        <v>5882712</v>
      </c>
      <c r="H13" s="36">
        <f t="shared" si="0"/>
        <v>256886495</v>
      </c>
      <c r="I13" s="37">
        <f t="shared" si="1"/>
        <v>5882711.6982078757</v>
      </c>
    </row>
    <row r="14" spans="1:9" s="39" customFormat="1" ht="22.2" customHeight="1" x14ac:dyDescent="0.3">
      <c r="A14" s="30">
        <v>7</v>
      </c>
      <c r="B14" s="31" t="s">
        <v>14</v>
      </c>
      <c r="C14" s="32">
        <v>232.22000000000003</v>
      </c>
      <c r="D14" s="33">
        <v>189.83000000000004</v>
      </c>
      <c r="E14" s="34">
        <v>237981375</v>
      </c>
      <c r="F14" s="35">
        <v>243431159</v>
      </c>
      <c r="G14" s="36">
        <f t="shared" si="2"/>
        <v>5449784</v>
      </c>
      <c r="H14" s="36">
        <f t="shared" si="0"/>
        <v>237981375</v>
      </c>
      <c r="I14" s="37">
        <f t="shared" si="1"/>
        <v>5449783.6451498726</v>
      </c>
    </row>
    <row r="15" spans="1:9" s="39" customFormat="1" ht="22.2" customHeight="1" x14ac:dyDescent="0.3">
      <c r="A15" s="38">
        <v>8</v>
      </c>
      <c r="B15" s="31" t="s">
        <v>15</v>
      </c>
      <c r="C15" s="41">
        <v>153.64000000000004</v>
      </c>
      <c r="D15" s="33">
        <v>124.45</v>
      </c>
      <c r="E15" s="34">
        <v>156017393</v>
      </c>
      <c r="F15" s="35">
        <v>159590198</v>
      </c>
      <c r="G15" s="36">
        <f t="shared" si="2"/>
        <v>3572805</v>
      </c>
      <c r="H15" s="36">
        <f t="shared" si="0"/>
        <v>156017393</v>
      </c>
      <c r="I15" s="37">
        <f t="shared" si="1"/>
        <v>3572804.9546304378</v>
      </c>
    </row>
    <row r="16" spans="1:9" ht="22.2" customHeight="1" x14ac:dyDescent="0.3">
      <c r="A16" s="30">
        <v>9</v>
      </c>
      <c r="B16" s="42" t="s">
        <v>16</v>
      </c>
      <c r="C16" s="43">
        <v>93.759999999999991</v>
      </c>
      <c r="D16" s="43">
        <v>75.929999999999993</v>
      </c>
      <c r="E16" s="44">
        <v>151410974</v>
      </c>
      <c r="F16" s="45">
        <v>154878292</v>
      </c>
      <c r="G16" s="36">
        <f t="shared" si="2"/>
        <v>3467318</v>
      </c>
      <c r="H16" s="36">
        <f t="shared" si="0"/>
        <v>151410974</v>
      </c>
      <c r="I16" s="37">
        <f t="shared" si="1"/>
        <v>3467317.7673625024</v>
      </c>
    </row>
    <row r="17" spans="1:9" ht="22.2" customHeight="1" x14ac:dyDescent="0.3">
      <c r="A17" s="38">
        <v>10</v>
      </c>
      <c r="B17" s="42" t="s">
        <v>17</v>
      </c>
      <c r="C17" s="43">
        <v>123.38</v>
      </c>
      <c r="D17" s="43">
        <v>99.949999999999989</v>
      </c>
      <c r="E17" s="44">
        <v>181190578</v>
      </c>
      <c r="F17" s="45">
        <v>185339850</v>
      </c>
      <c r="G17" s="36">
        <f t="shared" si="2"/>
        <v>4149272</v>
      </c>
      <c r="H17" s="36">
        <f t="shared" si="0"/>
        <v>181190578</v>
      </c>
      <c r="I17" s="37">
        <f t="shared" si="1"/>
        <v>4149271.9645003648</v>
      </c>
    </row>
    <row r="18" spans="1:9" ht="22.2" customHeight="1" x14ac:dyDescent="0.3">
      <c r="A18" s="30">
        <v>11</v>
      </c>
      <c r="B18" s="42" t="s">
        <v>18</v>
      </c>
      <c r="C18" s="43">
        <v>184.51000000000005</v>
      </c>
      <c r="D18" s="43">
        <v>150.25000000000009</v>
      </c>
      <c r="E18" s="44">
        <v>188361699</v>
      </c>
      <c r="F18" s="45">
        <v>192675190</v>
      </c>
      <c r="G18" s="36">
        <f t="shared" si="2"/>
        <v>4313491</v>
      </c>
      <c r="H18" s="36">
        <f t="shared" si="0"/>
        <v>188361699</v>
      </c>
      <c r="I18" s="37">
        <f t="shared" si="1"/>
        <v>4313490.9417579705</v>
      </c>
    </row>
    <row r="19" spans="1:9" ht="22.2" customHeight="1" x14ac:dyDescent="0.3">
      <c r="A19" s="38">
        <v>12</v>
      </c>
      <c r="B19" s="42" t="s">
        <v>19</v>
      </c>
      <c r="C19" s="43">
        <v>159.52999999999997</v>
      </c>
      <c r="D19" s="43">
        <v>129.19000000000003</v>
      </c>
      <c r="E19" s="44">
        <v>161959722</v>
      </c>
      <c r="F19" s="45">
        <v>165668607</v>
      </c>
      <c r="G19" s="36">
        <f t="shared" si="2"/>
        <v>3708885</v>
      </c>
      <c r="H19" s="36">
        <f t="shared" si="0"/>
        <v>161959722</v>
      </c>
      <c r="I19" s="37">
        <f t="shared" si="1"/>
        <v>3708884.5513953362</v>
      </c>
    </row>
    <row r="20" spans="1:9" ht="22.2" customHeight="1" x14ac:dyDescent="0.3">
      <c r="A20" s="30">
        <v>13</v>
      </c>
      <c r="B20" s="42" t="s">
        <v>20</v>
      </c>
      <c r="C20" s="43">
        <v>113.23000000000003</v>
      </c>
      <c r="D20" s="43">
        <v>95.710000000000036</v>
      </c>
      <c r="E20" s="44">
        <v>138421628</v>
      </c>
      <c r="F20" s="45">
        <v>141591489</v>
      </c>
      <c r="G20" s="36">
        <f t="shared" si="2"/>
        <v>3169861</v>
      </c>
      <c r="H20" s="36">
        <f t="shared" si="0"/>
        <v>138421628</v>
      </c>
      <c r="I20" s="37">
        <f t="shared" si="1"/>
        <v>3169861.1805262701</v>
      </c>
    </row>
    <row r="21" spans="1:9" ht="22.2" customHeight="1" x14ac:dyDescent="0.3">
      <c r="A21" s="38">
        <v>14</v>
      </c>
      <c r="B21" s="42" t="s">
        <v>21</v>
      </c>
      <c r="C21" s="43">
        <v>243.85000000000011</v>
      </c>
      <c r="D21" s="43">
        <v>197.70999999999998</v>
      </c>
      <c r="E21" s="44">
        <v>247860173</v>
      </c>
      <c r="F21" s="45">
        <v>253536182</v>
      </c>
      <c r="G21" s="36">
        <f t="shared" si="2"/>
        <v>5676009</v>
      </c>
      <c r="H21" s="36">
        <f t="shared" si="0"/>
        <v>247860173</v>
      </c>
      <c r="I21" s="37">
        <f t="shared" si="1"/>
        <v>5676008.5430039037</v>
      </c>
    </row>
    <row r="22" spans="1:9" ht="22.2" customHeight="1" x14ac:dyDescent="0.3">
      <c r="A22" s="30">
        <v>15</v>
      </c>
      <c r="B22" s="42" t="s">
        <v>22</v>
      </c>
      <c r="C22" s="43">
        <v>44.699999999999996</v>
      </c>
      <c r="D22" s="43">
        <v>36.22</v>
      </c>
      <c r="E22" s="44">
        <v>65828482</v>
      </c>
      <c r="F22" s="45">
        <v>67335957</v>
      </c>
      <c r="G22" s="36">
        <f t="shared" si="2"/>
        <v>1507475</v>
      </c>
      <c r="H22" s="36">
        <f t="shared" si="0"/>
        <v>65828482</v>
      </c>
      <c r="I22" s="37">
        <f t="shared" si="1"/>
        <v>1507475.0442654511</v>
      </c>
    </row>
    <row r="23" spans="1:9" ht="22.2" customHeight="1" x14ac:dyDescent="0.3">
      <c r="A23" s="38">
        <v>16</v>
      </c>
      <c r="B23" s="42" t="s">
        <v>23</v>
      </c>
      <c r="C23" s="43">
        <v>171.14999999999998</v>
      </c>
      <c r="D23" s="43">
        <v>138.63999999999999</v>
      </c>
      <c r="E23" s="44">
        <v>173806764</v>
      </c>
      <c r="F23" s="45">
        <v>177786946</v>
      </c>
      <c r="G23" s="36">
        <f t="shared" si="2"/>
        <v>3980182</v>
      </c>
      <c r="H23" s="36">
        <f t="shared" si="0"/>
        <v>173806764</v>
      </c>
      <c r="I23" s="37">
        <f t="shared" si="1"/>
        <v>3980182.3012802713</v>
      </c>
    </row>
    <row r="24" spans="1:9" ht="22.2" customHeight="1" x14ac:dyDescent="0.3">
      <c r="A24" s="30">
        <v>17</v>
      </c>
      <c r="B24" s="42" t="s">
        <v>24</v>
      </c>
      <c r="C24" s="43">
        <v>44.34</v>
      </c>
      <c r="D24" s="43">
        <v>35.930000000000007</v>
      </c>
      <c r="E24" s="44">
        <v>71647524</v>
      </c>
      <c r="F24" s="45">
        <v>73288255</v>
      </c>
      <c r="G24" s="36">
        <f t="shared" si="2"/>
        <v>1640731</v>
      </c>
      <c r="H24" s="36">
        <f t="shared" si="0"/>
        <v>71647524</v>
      </c>
      <c r="I24" s="37">
        <f t="shared" si="1"/>
        <v>1640731.3472987793</v>
      </c>
    </row>
    <row r="25" spans="1:9" ht="22.2" customHeight="1" x14ac:dyDescent="0.3">
      <c r="A25" s="38">
        <v>18</v>
      </c>
      <c r="B25" s="42" t="s">
        <v>25</v>
      </c>
      <c r="C25" s="43">
        <v>72.17</v>
      </c>
      <c r="D25" s="43">
        <v>58.459999999999994</v>
      </c>
      <c r="E25" s="44">
        <v>73288685</v>
      </c>
      <c r="F25" s="45">
        <v>74966999</v>
      </c>
      <c r="G25" s="36">
        <f t="shared" si="2"/>
        <v>1678314</v>
      </c>
      <c r="H25" s="36">
        <f t="shared" si="0"/>
        <v>73288685</v>
      </c>
      <c r="I25" s="37">
        <f t="shared" si="1"/>
        <v>1678314.0118729291</v>
      </c>
    </row>
    <row r="26" spans="1:9" ht="22.2" customHeight="1" x14ac:dyDescent="0.3">
      <c r="A26" s="30">
        <v>19</v>
      </c>
      <c r="B26" s="42" t="s">
        <v>26</v>
      </c>
      <c r="C26" s="43">
        <v>39.369999999999997</v>
      </c>
      <c r="D26" s="43">
        <v>33.179999999999993</v>
      </c>
      <c r="E26" s="44">
        <v>41596281</v>
      </c>
      <c r="F26" s="45">
        <v>42548838</v>
      </c>
      <c r="G26" s="36">
        <f t="shared" si="2"/>
        <v>952557</v>
      </c>
      <c r="H26" s="36">
        <f t="shared" si="0"/>
        <v>41596281</v>
      </c>
      <c r="I26" s="37">
        <f t="shared" si="1"/>
        <v>952556.61767001415</v>
      </c>
    </row>
    <row r="27" spans="1:9" ht="22.2" customHeight="1" x14ac:dyDescent="0.3">
      <c r="A27" s="38">
        <v>20</v>
      </c>
      <c r="B27" s="42" t="s">
        <v>27</v>
      </c>
      <c r="C27" s="43">
        <v>221.11999999999998</v>
      </c>
      <c r="D27" s="43">
        <v>182.13000000000002</v>
      </c>
      <c r="E27" s="44">
        <v>228328229</v>
      </c>
      <c r="F27" s="45">
        <v>233556955</v>
      </c>
      <c r="G27" s="36">
        <f t="shared" si="2"/>
        <v>5228726</v>
      </c>
      <c r="H27" s="36">
        <f t="shared" si="0"/>
        <v>228328229</v>
      </c>
      <c r="I27" s="37">
        <f t="shared" si="1"/>
        <v>5228726.177859609</v>
      </c>
    </row>
    <row r="28" spans="1:9" ht="22.2" customHeight="1" x14ac:dyDescent="0.3">
      <c r="A28" s="30">
        <v>21</v>
      </c>
      <c r="B28" s="42" t="s">
        <v>29</v>
      </c>
      <c r="C28" s="43">
        <v>648.39999999999986</v>
      </c>
      <c r="D28" s="43">
        <v>529.43999999999983</v>
      </c>
      <c r="E28" s="44">
        <v>663735228</v>
      </c>
      <c r="F28" s="45">
        <v>678934793</v>
      </c>
      <c r="G28" s="36">
        <f t="shared" si="2"/>
        <v>15199565</v>
      </c>
      <c r="H28" s="36">
        <f t="shared" si="0"/>
        <v>663735228</v>
      </c>
      <c r="I28" s="37">
        <f t="shared" si="1"/>
        <v>15199565.027805723</v>
      </c>
    </row>
    <row r="29" spans="1:9" ht="22.2" customHeight="1" x14ac:dyDescent="0.3">
      <c r="A29" s="38">
        <v>22</v>
      </c>
      <c r="B29" s="42" t="s">
        <v>28</v>
      </c>
      <c r="C29" s="43">
        <v>232.62000000000009</v>
      </c>
      <c r="D29" s="43">
        <v>188.41000000000014</v>
      </c>
      <c r="E29" s="44">
        <v>236201182</v>
      </c>
      <c r="F29" s="45">
        <v>241610199</v>
      </c>
      <c r="G29" s="36">
        <f t="shared" si="2"/>
        <v>5409017</v>
      </c>
      <c r="H29" s="36">
        <f t="shared" si="0"/>
        <v>236201182</v>
      </c>
      <c r="I29" s="37">
        <f t="shared" si="1"/>
        <v>5409017.1382358084</v>
      </c>
    </row>
    <row r="30" spans="1:9" ht="15.6" x14ac:dyDescent="0.25">
      <c r="G30" s="49">
        <f>SUM(G8:G29)</f>
        <v>109052000</v>
      </c>
      <c r="H30" s="50">
        <f>SUM(H8:H29)</f>
        <v>4762087201</v>
      </c>
      <c r="I30" s="51">
        <f>G30+H30</f>
        <v>4871139201</v>
      </c>
    </row>
  </sheetData>
  <mergeCells count="8">
    <mergeCell ref="A7:B7"/>
    <mergeCell ref="A1:E1"/>
    <mergeCell ref="A2:E2"/>
    <mergeCell ref="A3:E3"/>
    <mergeCell ref="A5:A6"/>
    <mergeCell ref="B5:B6"/>
    <mergeCell ref="C5:D5"/>
    <mergeCell ref="E5:E6"/>
  </mergeCells>
  <pageMargins left="0.67" right="0.2" top="0.75" bottom="0.75" header="0.3" footer="0.3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Phu biểu 02 PA sử dụng tiền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Hoa</dc:creator>
  <cp:lastModifiedBy>NT Lâm</cp:lastModifiedBy>
  <cp:lastPrinted>2026-05-29T02:54:05Z</cp:lastPrinted>
  <dcterms:created xsi:type="dcterms:W3CDTF">2026-01-21T03:43:57Z</dcterms:created>
  <dcterms:modified xsi:type="dcterms:W3CDTF">2026-05-29T02:54:10Z</dcterms:modified>
</cp:coreProperties>
</file>